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– Rohdaten" sheetId="1" state="visible" r:id="rId1"/>
    <sheet xmlns:r="http://schemas.openxmlformats.org/officeDocument/2006/relationships" name="2 – Lageparameter" sheetId="2" state="visible" r:id="rId2"/>
    <sheet xmlns:r="http://schemas.openxmlformats.org/officeDocument/2006/relationships" name="3 – Streuung" sheetId="3" state="visible" r:id="rId3"/>
    <sheet xmlns:r="http://schemas.openxmlformats.org/officeDocument/2006/relationships" name="4 – Normalverteilung" sheetId="4" state="visible" r:id="rId4"/>
    <sheet xmlns:r="http://schemas.openxmlformats.org/officeDocument/2006/relationships" name="5 – Signifikanztests" sheetId="5" state="visible" r:id="rId5"/>
    <sheet xmlns:r="http://schemas.openxmlformats.org/officeDocument/2006/relationships" name="6 – Vertrauensintervall" sheetId="6" state="visible" r:id="rId6"/>
    <sheet xmlns:r="http://schemas.openxmlformats.org/officeDocument/2006/relationships" name="7 – Meine Date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2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5A7090"/>
      <sz val="10"/>
    </font>
    <font>
      <name val="Calibri"/>
      <b val="1"/>
      <color rgb="00FFFFFF"/>
      <sz val="11"/>
    </font>
    <font>
      <name val="Calibri"/>
      <color rgb="005A7090"/>
      <sz val="11"/>
    </font>
    <font>
      <name val="Calibri"/>
      <b val="1"/>
      <color rgb="002C5FA8"/>
      <sz val="12"/>
    </font>
    <font>
      <name val="Calibri"/>
      <b val="1"/>
      <color rgb="003C8058"/>
      <sz val="12"/>
    </font>
    <font>
      <name val="Calibri"/>
      <b val="1"/>
      <color rgb="00C97624"/>
      <sz val="12"/>
    </font>
    <font>
      <name val="Calibri"/>
      <b val="1"/>
      <color rgb="00B83232"/>
      <sz val="12"/>
    </font>
    <font>
      <name val="Calibri"/>
      <b val="1"/>
      <color rgb="00FFFFFF"/>
      <sz val="12"/>
    </font>
    <font>
      <name val="Calibri"/>
      <b val="1"/>
      <color rgb="00FFFFFF"/>
      <sz val="14"/>
    </font>
    <font>
      <name val="Calibri"/>
      <i val="1"/>
      <color rgb="005A7090"/>
      <sz val="9"/>
    </font>
    <font>
      <name val="Calibri"/>
      <b val="1"/>
      <color rgb="001A2842"/>
      <sz val="10"/>
    </font>
    <font>
      <name val="Calibri"/>
      <b val="1"/>
      <color rgb="005A7090"/>
      <sz val="12"/>
    </font>
    <font>
      <name val="Courier New"/>
      <color rgb="005A7090"/>
      <sz val="9"/>
    </font>
    <font>
      <name val="Calibri"/>
      <b val="1"/>
      <color rgb="001A2842"/>
      <sz val="11"/>
    </font>
    <font>
      <name val="Calibri"/>
      <color rgb="001A2842"/>
      <sz val="11"/>
    </font>
    <font>
      <name val="Calibri"/>
      <color rgb="003C8058"/>
      <sz val="11"/>
    </font>
    <font>
      <name val="Calibri"/>
      <color rgb="00C97624"/>
      <sz val="11"/>
    </font>
    <font>
      <name val="Calibri"/>
      <b val="1"/>
      <color rgb="002C5FA8"/>
      <sz val="11"/>
    </font>
  </fonts>
  <fills count="11">
    <fill>
      <patternFill/>
    </fill>
    <fill>
      <patternFill patternType="gray125"/>
    </fill>
    <fill>
      <patternFill patternType="solid">
        <fgColor rgb="001A2842"/>
      </patternFill>
    </fill>
    <fill>
      <patternFill patternType="solid">
        <fgColor rgb="00F4F6FA"/>
      </patternFill>
    </fill>
    <fill>
      <patternFill patternType="solid">
        <fgColor rgb="00EBF0F9"/>
      </patternFill>
    </fill>
    <fill>
      <patternFill patternType="solid">
        <fgColor rgb="00FFFFFF"/>
      </patternFill>
    </fill>
    <fill>
      <patternFill patternType="solid">
        <fgColor rgb="002C5FA8"/>
      </patternFill>
    </fill>
    <fill>
      <patternFill patternType="solid">
        <fgColor rgb="00EAF5EF"/>
      </patternFill>
    </fill>
    <fill>
      <patternFill patternType="solid">
        <fgColor rgb="00FDF2E0"/>
      </patternFill>
    </fill>
    <fill>
      <patternFill patternType="solid">
        <fgColor rgb="00C97624"/>
      </patternFill>
    </fill>
    <fill>
      <patternFill patternType="solid">
        <fgColor rgb="00D0DDF5"/>
      </patternFill>
    </fill>
  </fills>
  <borders count="6">
    <border>
      <left/>
      <right/>
      <top/>
      <bottom/>
      <diagonal/>
    </border>
    <border>
      <left style="thin">
        <color rgb="00C9D6EA"/>
      </left>
      <right style="thin">
        <color rgb="00C9D6EA"/>
      </right>
      <top style="thin">
        <color rgb="00C9D6EA"/>
      </top>
      <bottom style="thin">
        <color rgb="00C9D6EA"/>
      </bottom>
    </border>
    <border>
      <left/>
      <right/>
      <top style="thin">
        <color rgb="00C9D6EA"/>
      </top>
      <bottom/>
      <diagonal/>
    </border>
    <border>
      <left/>
      <right style="thin">
        <color rgb="00C9D6EA"/>
      </right>
      <top style="thin">
        <color rgb="00C9D6EA"/>
      </top>
      <bottom/>
      <diagonal/>
    </border>
    <border>
      <left/>
      <right/>
      <top style="thin">
        <color rgb="00C9D6EA"/>
      </top>
      <bottom style="thin">
        <color rgb="00C9D6EA"/>
      </bottom>
      <diagonal/>
    </border>
    <border>
      <left/>
      <right style="thin">
        <color rgb="00C9D6EA"/>
      </right>
      <top style="thin">
        <color rgb="00C9D6EA"/>
      </top>
      <bottom style="thin">
        <color rgb="00C9D6EA"/>
      </bottom>
      <diagonal/>
    </border>
  </borders>
  <cellStyleXfs count="1">
    <xf numFmtId="0" fontId="0" fillId="0" borderId="0"/>
  </cellStyleXfs>
  <cellXfs count="6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  <xf numFmtId="3" fontId="4" fillId="0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3" fontId="4" fillId="4" borderId="1" applyAlignment="1" pivotButton="0" quotePrefix="0" xfId="0">
      <alignment horizontal="center" vertical="center" wrapText="1"/>
    </xf>
    <xf numFmtId="164" fontId="9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10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12" fillId="5" borderId="1" applyAlignment="1" pivotButton="0" quotePrefix="0" xfId="0">
      <alignment horizontal="left" vertical="center" wrapText="1"/>
    </xf>
    <xf numFmtId="3" fontId="6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 wrapText="1"/>
    </xf>
    <xf numFmtId="0" fontId="12" fillId="4" borderId="1" applyAlignment="1" pivotButton="0" quotePrefix="0" xfId="0">
      <alignment horizontal="left" vertical="center" wrapText="1"/>
    </xf>
    <xf numFmtId="164" fontId="7" fillId="4" borderId="1" applyAlignment="1" pivotButton="0" quotePrefix="0" xfId="0">
      <alignment horizontal="center" vertical="center" wrapText="1"/>
    </xf>
    <xf numFmtId="0" fontId="11" fillId="4" borderId="1" applyAlignment="1" pivotButton="0" quotePrefix="0" xfId="0">
      <alignment horizontal="left" vertical="center" wrapText="1"/>
    </xf>
    <xf numFmtId="2" fontId="5" fillId="0" borderId="1" applyAlignment="1" pivotButton="0" quotePrefix="0" xfId="0">
      <alignment horizontal="center" vertical="center" wrapText="1"/>
    </xf>
    <xf numFmtId="3" fontId="13" fillId="4" borderId="1" applyAlignment="1" pivotButton="0" quotePrefix="0" xfId="0">
      <alignment horizontal="center" vertical="center" wrapText="1"/>
    </xf>
    <xf numFmtId="3" fontId="13" fillId="0" borderId="1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left" vertical="center" wrapText="1"/>
    </xf>
    <xf numFmtId="2" fontId="8" fillId="4" borderId="1" applyAlignment="1" pivotButton="0" quotePrefix="0" xfId="0">
      <alignment horizontal="center" vertical="center" wrapText="1"/>
    </xf>
    <xf numFmtId="0" fontId="14" fillId="4" borderId="1" applyAlignment="1" pivotButton="0" quotePrefix="0" xfId="0">
      <alignment horizontal="left" vertical="center" wrapText="1"/>
    </xf>
    <xf numFmtId="2" fontId="7" fillId="0" borderId="1" applyAlignment="1" pivotButton="0" quotePrefix="0" xfId="0">
      <alignment horizontal="center" vertical="center" wrapText="1"/>
    </xf>
    <xf numFmtId="0" fontId="14" fillId="0" borderId="1" applyAlignment="1" pivotButton="0" quotePrefix="0" xfId="0">
      <alignment horizontal="left" vertical="center" wrapText="1"/>
    </xf>
    <xf numFmtId="1" fontId="13" fillId="4" borderId="1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center" vertical="center" wrapText="1"/>
    </xf>
    <xf numFmtId="164" fontId="5" fillId="4" borderId="1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left" vertical="center" wrapText="1"/>
    </xf>
    <xf numFmtId="0" fontId="15" fillId="0" borderId="1" applyAlignment="1" pivotButton="0" quotePrefix="0" xfId="0">
      <alignment horizontal="center" vertical="center" wrapText="1"/>
    </xf>
    <xf numFmtId="0" fontId="15" fillId="4" borderId="1" applyAlignment="1" pivotButton="0" quotePrefix="0" xfId="0">
      <alignment horizontal="center" vertical="center" wrapText="1"/>
    </xf>
    <xf numFmtId="3" fontId="3" fillId="2" borderId="1" applyAlignment="1" pivotButton="0" quotePrefix="0" xfId="0">
      <alignment horizontal="center" vertical="center" wrapText="1"/>
    </xf>
    <xf numFmtId="0" fontId="9" fillId="6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15" fillId="7" borderId="1" applyAlignment="1" pivotButton="0" quotePrefix="0" xfId="0">
      <alignment horizontal="center" vertical="center" wrapText="1"/>
    </xf>
    <xf numFmtId="0" fontId="16" fillId="7" borderId="1" applyAlignment="1" pivotButton="0" quotePrefix="0" xfId="0">
      <alignment horizontal="left" vertical="center" wrapText="1"/>
    </xf>
    <xf numFmtId="0" fontId="17" fillId="7" borderId="1" applyAlignment="1" pivotButton="0" quotePrefix="0" xfId="0">
      <alignment horizontal="center" vertical="center" wrapText="1"/>
    </xf>
    <xf numFmtId="0" fontId="15" fillId="8" borderId="1" applyAlignment="1" pivotButton="0" quotePrefix="0" xfId="0">
      <alignment horizontal="center" vertical="center" wrapText="1"/>
    </xf>
    <xf numFmtId="0" fontId="16" fillId="8" borderId="1" applyAlignment="1" pivotButton="0" quotePrefix="0" xfId="0">
      <alignment horizontal="left" vertical="center" wrapText="1"/>
    </xf>
    <xf numFmtId="0" fontId="18" fillId="8" borderId="1" applyAlignment="1" pivotButton="0" quotePrefix="0" xfId="0">
      <alignment horizontal="center" vertical="center" wrapText="1"/>
    </xf>
    <xf numFmtId="2" fontId="13" fillId="4" borderId="1" applyAlignment="1" pivotButton="0" quotePrefix="0" xfId="0">
      <alignment horizontal="center" vertical="center" wrapText="1"/>
    </xf>
    <xf numFmtId="165" fontId="8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49" fontId="6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9" fillId="9" borderId="1" applyAlignment="1" pivotButton="0" quotePrefix="0" xfId="0">
      <alignment horizontal="left" vertical="center" wrapText="1"/>
    </xf>
    <xf numFmtId="0" fontId="19" fillId="10" borderId="1" applyAlignment="1" pivotButton="0" quotePrefix="0" xfId="0">
      <alignment horizontal="left" vertical="center" wrapText="1"/>
    </xf>
    <xf numFmtId="0" fontId="19" fillId="10" borderId="0" applyAlignment="1" pivotButton="0" quotePrefix="0" xfId="0">
      <alignment horizontal="center" vertical="center" wrapText="1"/>
    </xf>
    <xf numFmtId="166" fontId="7" fillId="4" borderId="1" applyAlignment="1" pivotButton="0" quotePrefix="0" xfId="0">
      <alignment horizontal="center" vertical="center" wrapText="1"/>
    </xf>
    <xf numFmtId="166" fontId="7" fillId="0" borderId="1" applyAlignment="1" pivotButton="0" quotePrefix="0" xfId="0">
      <alignment horizontal="center" vertical="center" wrapText="1"/>
    </xf>
    <xf numFmtId="2" fontId="6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pivotButton="0" quotePrefix="0" xfId="0"/>
    <xf numFmtId="0" fontId="15" fillId="3" borderId="1" applyAlignment="1" pivotButton="0" quotePrefix="0" xfId="0">
      <alignment horizontal="left" vertical="center" wrapText="1"/>
    </xf>
    <xf numFmtId="2" fontId="19" fillId="10" borderId="1" applyAlignment="1" pivotButton="0" quotePrefix="0" xfId="0">
      <alignment horizontal="center" vertical="center" wrapText="1"/>
    </xf>
    <xf numFmtId="3" fontId="19" fillId="1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Häufigkeitsverteilung – Creme 1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'4 – Normalverteilung'!B4</f>
            </strRef>
          </tx>
          <spPr>
            <a:solidFill xmlns:a="http://schemas.openxmlformats.org/drawingml/2006/main">
              <a:srgbClr val="2C5FA8"/>
            </a:solidFill>
            <a:ln xmlns:a="http://schemas.openxmlformats.org/drawingml/2006/main">
              <a:prstDash val="solid"/>
            </a:ln>
          </spPr>
          <cat>
            <numRef>
              <f>'4 – Normalverteilung'!$A$5:$A$13</f>
            </numRef>
          </cat>
          <val>
            <numRef>
              <f>'4 – Normalverteilung'!$B$5:$B$13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Bewertung (1–9)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Häufigkeit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Häufigkeitsverteilung – Creme 4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'4 – Normalverteilung'!E4</f>
            </strRef>
          </tx>
          <spPr>
            <a:solidFill xmlns:a="http://schemas.openxmlformats.org/drawingml/2006/main">
              <a:srgbClr val="B83232"/>
            </a:solidFill>
            <a:ln xmlns:a="http://schemas.openxmlformats.org/drawingml/2006/main">
              <a:prstDash val="solid"/>
            </a:ln>
          </spPr>
          <cat>
            <numRef>
              <f>'4 – Normalverteilung'!$A$5:$A$13</f>
            </numRef>
          </cat>
          <val>
            <numRef>
              <f>'4 – Normalverteilung'!$E$5:$E$13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Bewertung (1–9)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Häufigkeit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3</row>
      <rowOff>0</rowOff>
    </from>
    <ext cx="54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19</row>
      <rowOff>0</rowOff>
    </from>
    <ext cx="540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 ht="36" customHeight="1">
      <c r="A1" s="1" t="inlineStr">
        <is>
          <t>Creme-Studie – Rohdaten</t>
        </is>
      </c>
    </row>
    <row r="2" ht="18" customHeight="1">
      <c r="A2" s="2" t="inlineStr">
        <is>
          <t>Skala: 1 = sehr schlecht  ·  9 = sehr gut  ·  n = 20 Testpersonen</t>
        </is>
      </c>
    </row>
    <row r="3" ht="6" customHeight="1"/>
    <row r="4">
      <c r="A4" s="3" t="inlineStr">
        <is>
          <t>Person</t>
        </is>
      </c>
      <c r="B4" s="3" t="inlineStr">
        <is>
          <t>Creme 1</t>
        </is>
      </c>
      <c r="C4" s="3" t="inlineStr">
        <is>
          <t>Creme 2</t>
        </is>
      </c>
      <c r="D4" s="3" t="inlineStr">
        <is>
          <t>Creme 3</t>
        </is>
      </c>
      <c r="E4" s="3" t="inlineStr">
        <is>
          <t>Creme 4</t>
        </is>
      </c>
      <c r="F4" s="3" t="inlineStr">
        <is>
          <t>Summe</t>
        </is>
      </c>
    </row>
    <row r="5" ht="20" customHeight="1">
      <c r="A5" s="4" t="n">
        <v>1</v>
      </c>
      <c r="B5" s="5" t="n">
        <v>7</v>
      </c>
      <c r="C5" s="6" t="n">
        <v>5</v>
      </c>
      <c r="D5" s="7" t="n">
        <v>6</v>
      </c>
      <c r="E5" s="8" t="n">
        <v>4</v>
      </c>
      <c r="F5" s="9" t="n">
        <v>22</v>
      </c>
    </row>
    <row r="6" ht="20" customHeight="1">
      <c r="A6" s="10" t="n">
        <v>2</v>
      </c>
      <c r="B6" s="11" t="n">
        <v>8</v>
      </c>
      <c r="C6" s="12" t="n">
        <v>6</v>
      </c>
      <c r="D6" s="13" t="n">
        <v>7</v>
      </c>
      <c r="E6" s="14" t="n">
        <v>3</v>
      </c>
      <c r="F6" s="15" t="n">
        <v>24</v>
      </c>
    </row>
    <row r="7" ht="20" customHeight="1">
      <c r="A7" s="4" t="n">
        <v>3</v>
      </c>
      <c r="B7" s="5" t="n">
        <v>6</v>
      </c>
      <c r="C7" s="6" t="n">
        <v>7</v>
      </c>
      <c r="D7" s="7" t="n">
        <v>5</v>
      </c>
      <c r="E7" s="8" t="n">
        <v>5</v>
      </c>
      <c r="F7" s="9" t="n">
        <v>23</v>
      </c>
    </row>
    <row r="8" ht="20" customHeight="1">
      <c r="A8" s="10" t="n">
        <v>4</v>
      </c>
      <c r="B8" s="11" t="n">
        <v>9</v>
      </c>
      <c r="C8" s="12" t="n">
        <v>4</v>
      </c>
      <c r="D8" s="13" t="n">
        <v>8</v>
      </c>
      <c r="E8" s="14" t="n">
        <v>2</v>
      </c>
      <c r="F8" s="15" t="n">
        <v>23</v>
      </c>
    </row>
    <row r="9" ht="20" customHeight="1">
      <c r="A9" s="4" t="n">
        <v>5</v>
      </c>
      <c r="B9" s="5" t="n">
        <v>7</v>
      </c>
      <c r="C9" s="6" t="n">
        <v>6</v>
      </c>
      <c r="D9" s="7" t="n">
        <v>6</v>
      </c>
      <c r="E9" s="8" t="n">
        <v>6</v>
      </c>
      <c r="F9" s="9" t="n">
        <v>25</v>
      </c>
    </row>
    <row r="10" ht="20" customHeight="1">
      <c r="A10" s="10" t="n">
        <v>6</v>
      </c>
      <c r="B10" s="11" t="n">
        <v>6</v>
      </c>
      <c r="C10" s="12" t="n">
        <v>5</v>
      </c>
      <c r="D10" s="13" t="n">
        <v>7</v>
      </c>
      <c r="E10" s="14" t="n">
        <v>3</v>
      </c>
      <c r="F10" s="15" t="n">
        <v>21</v>
      </c>
    </row>
    <row r="11" ht="20" customHeight="1">
      <c r="A11" s="4" t="n">
        <v>7</v>
      </c>
      <c r="B11" s="5" t="n">
        <v>7</v>
      </c>
      <c r="C11" s="6" t="n">
        <v>6</v>
      </c>
      <c r="D11" s="7" t="n">
        <v>6</v>
      </c>
      <c r="E11" s="8" t="n">
        <v>4</v>
      </c>
      <c r="F11" s="9" t="n">
        <v>23</v>
      </c>
    </row>
    <row r="12" ht="20" customHeight="1">
      <c r="A12" s="10" t="n">
        <v>8</v>
      </c>
      <c r="B12" s="11" t="n">
        <v>8</v>
      </c>
      <c r="C12" s="12" t="n">
        <v>5</v>
      </c>
      <c r="D12" s="13" t="n">
        <v>7</v>
      </c>
      <c r="E12" s="14" t="n">
        <v>5</v>
      </c>
      <c r="F12" s="15" t="n">
        <v>25</v>
      </c>
    </row>
    <row r="13" ht="20" customHeight="1">
      <c r="A13" s="4" t="n">
        <v>9</v>
      </c>
      <c r="B13" s="5" t="n">
        <v>7</v>
      </c>
      <c r="C13" s="6" t="n">
        <v>6</v>
      </c>
      <c r="D13" s="7" t="n">
        <v>6</v>
      </c>
      <c r="E13" s="8" t="n">
        <v>4</v>
      </c>
      <c r="F13" s="9" t="n">
        <v>23</v>
      </c>
    </row>
    <row r="14" ht="20" customHeight="1">
      <c r="A14" s="10" t="n">
        <v>10</v>
      </c>
      <c r="B14" s="11" t="n">
        <v>7</v>
      </c>
      <c r="C14" s="12" t="n">
        <v>5</v>
      </c>
      <c r="D14" s="13" t="n">
        <v>6</v>
      </c>
      <c r="E14" s="14" t="n">
        <v>3</v>
      </c>
      <c r="F14" s="15" t="n">
        <v>21</v>
      </c>
    </row>
    <row r="15" ht="20" customHeight="1">
      <c r="A15" s="4" t="n">
        <v>11</v>
      </c>
      <c r="B15" s="5" t="n">
        <v>8</v>
      </c>
      <c r="C15" s="6" t="n">
        <v>7</v>
      </c>
      <c r="D15" s="7" t="n">
        <v>7</v>
      </c>
      <c r="E15" s="8" t="n">
        <v>4</v>
      </c>
      <c r="F15" s="9" t="n">
        <v>26</v>
      </c>
    </row>
    <row r="16" ht="20" customHeight="1">
      <c r="A16" s="10" t="n">
        <v>12</v>
      </c>
      <c r="B16" s="11" t="n">
        <v>6</v>
      </c>
      <c r="C16" s="12" t="n">
        <v>5</v>
      </c>
      <c r="D16" s="13" t="n">
        <v>6</v>
      </c>
      <c r="E16" s="14" t="n">
        <v>5</v>
      </c>
      <c r="F16" s="15" t="n">
        <v>22</v>
      </c>
    </row>
    <row r="17" ht="20" customHeight="1">
      <c r="A17" s="4" t="n">
        <v>13</v>
      </c>
      <c r="B17" s="5" t="n">
        <v>7</v>
      </c>
      <c r="C17" s="6" t="n">
        <v>6</v>
      </c>
      <c r="D17" s="7" t="n">
        <v>7</v>
      </c>
      <c r="E17" s="8" t="n">
        <v>3</v>
      </c>
      <c r="F17" s="9" t="n">
        <v>23</v>
      </c>
    </row>
    <row r="18" ht="20" customHeight="1">
      <c r="A18" s="10" t="n">
        <v>14</v>
      </c>
      <c r="B18" s="11" t="n">
        <v>8</v>
      </c>
      <c r="C18" s="12" t="n">
        <v>5</v>
      </c>
      <c r="D18" s="13" t="n">
        <v>6</v>
      </c>
      <c r="E18" s="14" t="n">
        <v>4</v>
      </c>
      <c r="F18" s="15" t="n">
        <v>23</v>
      </c>
    </row>
    <row r="19" ht="20" customHeight="1">
      <c r="A19" s="4" t="n">
        <v>15</v>
      </c>
      <c r="B19" s="5" t="n">
        <v>7</v>
      </c>
      <c r="C19" s="6" t="n">
        <v>6</v>
      </c>
      <c r="D19" s="7" t="n">
        <v>7</v>
      </c>
      <c r="E19" s="8" t="n">
        <v>4</v>
      </c>
      <c r="F19" s="9" t="n">
        <v>24</v>
      </c>
    </row>
    <row r="20" ht="20" customHeight="1">
      <c r="A20" s="10" t="n">
        <v>16</v>
      </c>
      <c r="B20" s="11" t="n">
        <v>9</v>
      </c>
      <c r="C20" s="12" t="n">
        <v>4</v>
      </c>
      <c r="D20" s="13" t="n">
        <v>5</v>
      </c>
      <c r="E20" s="14" t="n">
        <v>3</v>
      </c>
      <c r="F20" s="15" t="n">
        <v>21</v>
      </c>
    </row>
    <row r="21" ht="20" customHeight="1">
      <c r="A21" s="4" t="n">
        <v>17</v>
      </c>
      <c r="B21" s="5" t="n">
        <v>6</v>
      </c>
      <c r="C21" s="6" t="n">
        <v>5</v>
      </c>
      <c r="D21" s="7" t="n">
        <v>6</v>
      </c>
      <c r="E21" s="8" t="n">
        <v>5</v>
      </c>
      <c r="F21" s="9" t="n">
        <v>22</v>
      </c>
    </row>
    <row r="22" ht="20" customHeight="1">
      <c r="A22" s="10" t="n">
        <v>18</v>
      </c>
      <c r="B22" s="11" t="n">
        <v>7</v>
      </c>
      <c r="C22" s="12" t="n">
        <v>6</v>
      </c>
      <c r="D22" s="13" t="n">
        <v>7</v>
      </c>
      <c r="E22" s="14" t="n">
        <v>4</v>
      </c>
      <c r="F22" s="15" t="n">
        <v>24</v>
      </c>
    </row>
    <row r="23" ht="20" customHeight="1">
      <c r="A23" s="4" t="n">
        <v>19</v>
      </c>
      <c r="B23" s="5" t="n">
        <v>8</v>
      </c>
      <c r="C23" s="6" t="n">
        <v>5</v>
      </c>
      <c r="D23" s="7" t="n">
        <v>6</v>
      </c>
      <c r="E23" s="8" t="n">
        <v>3</v>
      </c>
      <c r="F23" s="9" t="n">
        <v>22</v>
      </c>
    </row>
    <row r="24" ht="20" customHeight="1">
      <c r="A24" s="10" t="n">
        <v>20</v>
      </c>
      <c r="B24" s="11" t="n">
        <v>6</v>
      </c>
      <c r="C24" s="12" t="n">
        <v>5</v>
      </c>
      <c r="D24" s="13" t="n">
        <v>6</v>
      </c>
      <c r="E24" s="14" t="n">
        <v>4</v>
      </c>
      <c r="F24" s="15" t="n">
        <v>21</v>
      </c>
    </row>
    <row r="25" ht="22" customHeight="1">
      <c r="A25" s="3" t="inlineStr">
        <is>
          <t>Mittelwert</t>
        </is>
      </c>
      <c r="B25" s="16" t="n">
        <v>7.2</v>
      </c>
      <c r="C25" s="16" t="n">
        <v>5.5</v>
      </c>
      <c r="D25" s="16" t="n">
        <v>6.3</v>
      </c>
      <c r="E25" s="16" t="n">
        <v>3.9</v>
      </c>
      <c r="F25" s="17" t="n"/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 outlineLevelCol="0"/>
  <cols>
    <col width="22" customWidth="1" min="1" max="1"/>
    <col width="13" customWidth="1" min="2" max="2"/>
    <col width="13" customWidth="1" min="3" max="3"/>
    <col width="13" customWidth="1" min="4" max="4"/>
    <col width="13" customWidth="1" min="5" max="5"/>
    <col width="40" customWidth="1" min="6" max="6"/>
  </cols>
  <sheetData>
    <row r="1" ht="32" customHeight="1">
      <c r="A1" s="18" t="inlineStr">
        <is>
          <t>Lageparameter – Modalwert · Median · Mittelwert</t>
        </is>
      </c>
    </row>
    <row r="2">
      <c r="A2" s="19" t="inlineStr">
        <is>
          <t>Werte automatisch aus den Rohdaten berechnet</t>
        </is>
      </c>
    </row>
    <row r="3" ht="8" customHeight="1"/>
    <row r="4">
      <c r="A4" s="3" t="inlineStr">
        <is>
          <t>Kennzahl</t>
        </is>
      </c>
      <c r="B4" s="3" t="inlineStr">
        <is>
          <t>Creme 1</t>
        </is>
      </c>
      <c r="C4" s="3" t="inlineStr">
        <is>
          <t>Creme 2</t>
        </is>
      </c>
      <c r="D4" s="3" t="inlineStr">
        <is>
          <t>Creme 3</t>
        </is>
      </c>
      <c r="E4" s="3" t="inlineStr">
        <is>
          <t>Creme 4</t>
        </is>
      </c>
      <c r="F4" s="3" t="inlineStr">
        <is>
          <t>Erklärung</t>
        </is>
      </c>
    </row>
    <row r="5" ht="22" customHeight="1">
      <c r="A5" s="20" t="inlineStr">
        <is>
          <t>Modalwert (Modus)</t>
        </is>
      </c>
      <c r="B5" s="21" t="n">
        <v>7</v>
      </c>
      <c r="C5" s="21" t="n">
        <v>5</v>
      </c>
      <c r="D5" s="21" t="n">
        <v>6</v>
      </c>
      <c r="E5" s="21" t="n">
        <v>4</v>
      </c>
      <c r="F5" s="22" t="inlineStr">
        <is>
          <t>Häufigster Wert • Erlaubt für nominal, ordinal, metrisch</t>
        </is>
      </c>
    </row>
    <row r="6" ht="22" customHeight="1">
      <c r="A6" s="23" t="inlineStr">
        <is>
          <t>Median (50. Perzentil)</t>
        </is>
      </c>
      <c r="B6" s="24" t="n">
        <v>7</v>
      </c>
      <c r="C6" s="24" t="n">
        <v>5</v>
      </c>
      <c r="D6" s="24" t="n">
        <v>6</v>
      </c>
      <c r="E6" s="24" t="n">
        <v>4</v>
      </c>
      <c r="F6" s="25" t="inlineStr">
        <is>
          <t>Mittlerer Wert • Erlaubt für ordinal, metrisch</t>
        </is>
      </c>
    </row>
    <row r="7" ht="22" customHeight="1">
      <c r="A7" s="20" t="inlineStr">
        <is>
          <t>Mittelwert (Durchschnitt)</t>
        </is>
      </c>
      <c r="B7" s="26" t="n">
        <v>7.2</v>
      </c>
      <c r="C7" s="26" t="n">
        <v>5.45</v>
      </c>
      <c r="D7" s="26" t="n">
        <v>6.35</v>
      </c>
      <c r="E7" s="26" t="n">
        <v>3.9</v>
      </c>
      <c r="F7" s="22" t="inlineStr">
        <is>
          <t>Arithmetisches Mittel • Streng nur metrisch</t>
        </is>
      </c>
    </row>
    <row r="8" ht="22" customHeight="1">
      <c r="A8" s="23" t="inlineStr">
        <is>
          <t>Anzahl (n)</t>
        </is>
      </c>
      <c r="B8" s="27" t="n">
        <v>20</v>
      </c>
      <c r="C8" s="27" t="n">
        <v>20</v>
      </c>
      <c r="D8" s="27" t="n">
        <v>20</v>
      </c>
      <c r="E8" s="27" t="n">
        <v>20</v>
      </c>
      <c r="F8" s="25" t="inlineStr">
        <is>
          <t>Anzahl Messwerte</t>
        </is>
      </c>
    </row>
    <row r="9" ht="22" customHeight="1">
      <c r="A9" s="20" t="inlineStr">
        <is>
          <t>Minimum</t>
        </is>
      </c>
      <c r="B9" s="28" t="n">
        <v>6</v>
      </c>
      <c r="C9" s="28" t="n">
        <v>4</v>
      </c>
      <c r="D9" s="28" t="n">
        <v>5</v>
      </c>
      <c r="E9" s="28" t="n">
        <v>2</v>
      </c>
      <c r="F9" s="22" t="inlineStr">
        <is>
          <t>Kleinster Wert</t>
        </is>
      </c>
    </row>
    <row r="10" ht="22" customHeight="1">
      <c r="A10" s="23" t="inlineStr">
        <is>
          <t>Maximum</t>
        </is>
      </c>
      <c r="B10" s="27" t="n">
        <v>9</v>
      </c>
      <c r="C10" s="27" t="n">
        <v>7</v>
      </c>
      <c r="D10" s="27" t="n">
        <v>8</v>
      </c>
      <c r="E10" s="27" t="n">
        <v>6</v>
      </c>
      <c r="F10" s="25" t="inlineStr">
        <is>
          <t>Grösster Wert</t>
        </is>
      </c>
    </row>
    <row r="12">
      <c r="A12" s="29" t="inlineStr">
        <is>
          <t>Hinweis: Bei mehreren gleich häufigen Werten (Bimodalität) zeigt MODE() nur den ersten Modus.</t>
        </is>
      </c>
    </row>
  </sheetData>
  <mergeCells count="3">
    <mergeCell ref="A2:F2"/>
    <mergeCell ref="A1:F1"/>
    <mergeCell ref="A12:F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selection activeCell="A1" sqref="A1"/>
    </sheetView>
  </sheetViews>
  <sheetFormatPr baseColWidth="8" defaultRowHeight="15" outlineLevelCol="0"/>
  <cols>
    <col width="26" customWidth="1" min="1" max="1"/>
    <col width="13" customWidth="1" min="2" max="2"/>
    <col width="13" customWidth="1" min="3" max="3"/>
    <col width="13" customWidth="1" min="4" max="4"/>
    <col width="13" customWidth="1" min="5" max="5"/>
    <col width="40" customWidth="1" min="6" max="6"/>
  </cols>
  <sheetData>
    <row r="1" ht="32" customHeight="1">
      <c r="A1" s="18" t="inlineStr">
        <is>
          <t>Streumasse – Standardabweichung · Boxplot-Kennzahlen</t>
        </is>
      </c>
    </row>
    <row r="3">
      <c r="A3" s="3" t="inlineStr">
        <is>
          <t>Kennzahl</t>
        </is>
      </c>
      <c r="B3" s="3" t="inlineStr">
        <is>
          <t>Creme 1</t>
        </is>
      </c>
      <c r="C3" s="3" t="inlineStr">
        <is>
          <t>Creme 2</t>
        </is>
      </c>
      <c r="D3" s="3" t="inlineStr">
        <is>
          <t>Creme 3</t>
        </is>
      </c>
      <c r="E3" s="3" t="inlineStr">
        <is>
          <t>Creme 4</t>
        </is>
      </c>
      <c r="F3" s="3" t="inlineStr">
        <is>
          <t>Erklärung / Excel-Formel</t>
        </is>
      </c>
    </row>
    <row r="4" ht="22" customHeight="1">
      <c r="A4" s="23" t="inlineStr">
        <is>
          <t>Standardabweichung (SD)</t>
        </is>
      </c>
      <c r="B4" s="30" t="n">
        <v>0.9514531821875089</v>
      </c>
      <c r="C4" s="30" t="n">
        <v>0.8255779474818965</v>
      </c>
      <c r="D4" s="30" t="n">
        <v>0.7451598203705946</v>
      </c>
      <c r="E4" s="30" t="n">
        <v>0.9679060415469871</v>
      </c>
      <c r="F4" s="31">
        <f>STDEV(Bereich)  — Stichproben-SD</f>
        <v/>
      </c>
    </row>
    <row r="5" ht="22" customHeight="1">
      <c r="A5" s="20" t="inlineStr">
        <is>
          <t>Varianz (SD²)</t>
        </is>
      </c>
      <c r="B5" s="32" t="n">
        <v>0.9052631578947369</v>
      </c>
      <c r="C5" s="32" t="n">
        <v>0.6815789473684211</v>
      </c>
      <c r="D5" s="32" t="n">
        <v>0.5552631578947368</v>
      </c>
      <c r="E5" s="32" t="n">
        <v>0.9368421052631579</v>
      </c>
      <c r="F5" s="33">
        <f>VAR(Bereich)</f>
        <v/>
      </c>
    </row>
    <row r="6" ht="22" customHeight="1">
      <c r="A6" s="23" t="inlineStr">
        <is>
          <t>Minimum</t>
        </is>
      </c>
      <c r="B6" s="34" t="n">
        <v>6</v>
      </c>
      <c r="C6" s="34" t="n">
        <v>4</v>
      </c>
      <c r="D6" s="34" t="n">
        <v>5</v>
      </c>
      <c r="E6" s="34" t="n">
        <v>2</v>
      </c>
      <c r="F6" s="31">
        <f>MIN(Bereich)</f>
        <v/>
      </c>
    </row>
    <row r="7" ht="22" customHeight="1">
      <c r="A7" s="20" t="inlineStr">
        <is>
          <t>1. Quartil Q1 (25. Perz.)</t>
        </is>
      </c>
      <c r="B7" s="35" t="n">
        <v>6.25</v>
      </c>
      <c r="C7" s="35" t="n">
        <v>5</v>
      </c>
      <c r="D7" s="35" t="n">
        <v>6</v>
      </c>
      <c r="E7" s="35" t="n">
        <v>3</v>
      </c>
      <c r="F7" s="33">
        <f>QUARTILE(Bereich; 1)</f>
        <v/>
      </c>
    </row>
    <row r="8" ht="22" customHeight="1">
      <c r="A8" s="23" t="inlineStr">
        <is>
          <t>Median Q2 (50. Perz.)</t>
        </is>
      </c>
      <c r="B8" s="36" t="n">
        <v>7</v>
      </c>
      <c r="C8" s="36" t="n">
        <v>5</v>
      </c>
      <c r="D8" s="36" t="n">
        <v>6</v>
      </c>
      <c r="E8" s="36" t="n">
        <v>4</v>
      </c>
      <c r="F8" s="31">
        <f>MEDIAN(Bereich)</f>
        <v/>
      </c>
    </row>
    <row r="9" ht="22" customHeight="1">
      <c r="A9" s="20" t="inlineStr">
        <is>
          <t>3. Quartil Q3 (75. Perz.)</t>
        </is>
      </c>
      <c r="B9" s="35" t="n">
        <v>8</v>
      </c>
      <c r="C9" s="35" t="n">
        <v>6</v>
      </c>
      <c r="D9" s="35" t="n">
        <v>7</v>
      </c>
      <c r="E9" s="35" t="n">
        <v>4.75</v>
      </c>
      <c r="F9" s="33">
        <f>QUARTILE(Bereich; 3)</f>
        <v/>
      </c>
    </row>
    <row r="10" ht="22" customHeight="1">
      <c r="A10" s="23" t="inlineStr">
        <is>
          <t>Maximum</t>
        </is>
      </c>
      <c r="B10" s="34" t="n">
        <v>9</v>
      </c>
      <c r="C10" s="34" t="n">
        <v>7</v>
      </c>
      <c r="D10" s="34" t="n">
        <v>8</v>
      </c>
      <c r="E10" s="34" t="n">
        <v>6</v>
      </c>
      <c r="F10" s="31">
        <f>MAX(Bereich)</f>
        <v/>
      </c>
    </row>
    <row r="11" ht="22" customHeight="1">
      <c r="A11" s="20" t="inlineStr">
        <is>
          <t>IQR (Q3 − Q1)</t>
        </is>
      </c>
      <c r="B11" s="35" t="n">
        <v>1.75</v>
      </c>
      <c r="C11" s="35" t="n">
        <v>1</v>
      </c>
      <c r="D11" s="35" t="n">
        <v>1</v>
      </c>
      <c r="E11" s="35" t="n">
        <v>1.75</v>
      </c>
      <c r="F11" s="33">
        <f>QUARTILE(B;3)−QUARTILE(B;1)</f>
        <v/>
      </c>
    </row>
    <row r="13">
      <c r="A13" s="29" t="inlineStr">
        <is>
          <t>Ausreisser-Grenze: Werte &lt; Q1 − 1.5×IQR oder &gt; Q3 + 1.5×IQR</t>
        </is>
      </c>
    </row>
  </sheetData>
  <mergeCells count="2">
    <mergeCell ref="A13:F13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2"/>
  <sheetViews>
    <sheetView showGridLines="0" workbookViewId="0">
      <selection activeCell="A1" sqref="A1"/>
    </sheetView>
  </sheetViews>
  <sheetFormatPr baseColWidth="8" defaultRowHeight="15" outlineLevelCol="0"/>
  <cols>
    <col width="14" customWidth="1" min="1" max="1"/>
    <col width="38" customWidth="1" min="2" max="2"/>
    <col width="24" customWidth="1" min="3" max="3"/>
    <col width="30" customWidth="1" min="4" max="4"/>
    <col width="4" customWidth="1" min="5" max="5"/>
    <col width="4" customWidth="1" min="6" max="6"/>
    <col width="4" customWidth="1" min="7" max="7"/>
    <col width="4" customWidth="1" min="8" max="8"/>
  </cols>
  <sheetData>
    <row r="1" ht="32" customHeight="1">
      <c r="A1" s="18" t="inlineStr">
        <is>
          <t>Normalverteilung – Häufigkeitstabelle &amp; Shapiro-Wilk-Orientierung</t>
        </is>
      </c>
    </row>
    <row r="2" ht="28" customHeight="1">
      <c r="A2" s="37" t="inlineStr">
        <is>
          <t>Excel hat keinen eingebauten Shapiro-Wilk-Test. Visuelle Prüfung: Histogramm erstellen und auf Glockenform achten.  |  R: shapiro.test(x)  |  Python: scipy.stats.shapiro(x)</t>
        </is>
      </c>
    </row>
    <row r="4">
      <c r="A4" s="3" t="inlineStr">
        <is>
          <t>Bewertung</t>
        </is>
      </c>
      <c r="B4" s="3" t="inlineStr">
        <is>
          <t>Creme 1</t>
        </is>
      </c>
      <c r="C4" s="3" t="inlineStr">
        <is>
          <t>Creme 2</t>
        </is>
      </c>
      <c r="D4" s="3" t="inlineStr">
        <is>
          <t>Creme 3</t>
        </is>
      </c>
      <c r="E4" s="3" t="inlineStr">
        <is>
          <t>Creme 4</t>
        </is>
      </c>
      <c r="F4" s="3" t="inlineStr"/>
      <c r="G4" s="3" t="inlineStr"/>
      <c r="H4" s="3" t="inlineStr"/>
    </row>
    <row r="5" ht="20" customHeight="1">
      <c r="A5" s="38" t="n">
        <v>1</v>
      </c>
      <c r="B5" s="5" t="n">
        <v>0</v>
      </c>
      <c r="C5" s="6" t="n">
        <v>0</v>
      </c>
      <c r="D5" s="7" t="n">
        <v>0</v>
      </c>
      <c r="E5" s="8" t="n">
        <v>0</v>
      </c>
    </row>
    <row r="6" ht="20" customHeight="1">
      <c r="A6" s="39" t="n">
        <v>2</v>
      </c>
      <c r="B6" s="11" t="n">
        <v>0</v>
      </c>
      <c r="C6" s="12" t="n">
        <v>0</v>
      </c>
      <c r="D6" s="13" t="n">
        <v>0</v>
      </c>
      <c r="E6" s="14" t="n">
        <v>1</v>
      </c>
    </row>
    <row r="7" ht="20" customHeight="1">
      <c r="A7" s="38" t="n">
        <v>3</v>
      </c>
      <c r="B7" s="5" t="n">
        <v>0</v>
      </c>
      <c r="C7" s="6" t="n">
        <v>0</v>
      </c>
      <c r="D7" s="7" t="n">
        <v>0</v>
      </c>
      <c r="E7" s="8" t="n">
        <v>6</v>
      </c>
    </row>
    <row r="8" ht="20" customHeight="1">
      <c r="A8" s="39" t="n">
        <v>4</v>
      </c>
      <c r="B8" s="11" t="n">
        <v>0</v>
      </c>
      <c r="C8" s="12" t="n">
        <v>2</v>
      </c>
      <c r="D8" s="13" t="n">
        <v>0</v>
      </c>
      <c r="E8" s="14" t="n">
        <v>8</v>
      </c>
    </row>
    <row r="9" ht="20" customHeight="1">
      <c r="A9" s="38" t="n">
        <v>5</v>
      </c>
      <c r="B9" s="5" t="n">
        <v>0</v>
      </c>
      <c r="C9" s="6" t="n">
        <v>9</v>
      </c>
      <c r="D9" s="7" t="n">
        <v>2</v>
      </c>
      <c r="E9" s="8" t="n">
        <v>4</v>
      </c>
    </row>
    <row r="10" ht="20" customHeight="1">
      <c r="A10" s="39" t="n">
        <v>6</v>
      </c>
      <c r="B10" s="11" t="n">
        <v>5</v>
      </c>
      <c r="C10" s="12" t="n">
        <v>7</v>
      </c>
      <c r="D10" s="13" t="n">
        <v>10</v>
      </c>
      <c r="E10" s="14" t="n">
        <v>1</v>
      </c>
    </row>
    <row r="11" ht="20" customHeight="1">
      <c r="A11" s="38" t="n">
        <v>7</v>
      </c>
      <c r="B11" s="5" t="n">
        <v>8</v>
      </c>
      <c r="C11" s="6" t="n">
        <v>2</v>
      </c>
      <c r="D11" s="7" t="n">
        <v>7</v>
      </c>
      <c r="E11" s="8" t="n">
        <v>0</v>
      </c>
    </row>
    <row r="12" ht="20" customHeight="1">
      <c r="A12" s="39" t="n">
        <v>8</v>
      </c>
      <c r="B12" s="11" t="n">
        <v>5</v>
      </c>
      <c r="C12" s="12" t="n">
        <v>0</v>
      </c>
      <c r="D12" s="13" t="n">
        <v>1</v>
      </c>
      <c r="E12" s="14" t="n">
        <v>0</v>
      </c>
    </row>
    <row r="13" ht="20" customHeight="1">
      <c r="A13" s="38" t="n">
        <v>9</v>
      </c>
      <c r="B13" s="5" t="n">
        <v>2</v>
      </c>
      <c r="C13" s="6" t="n">
        <v>0</v>
      </c>
      <c r="D13" s="7" t="n">
        <v>0</v>
      </c>
      <c r="E13" s="8" t="n">
        <v>0</v>
      </c>
    </row>
    <row r="14" ht="22" customHeight="1">
      <c r="A14" s="3" t="inlineStr">
        <is>
          <t>Gesamt</t>
        </is>
      </c>
      <c r="B14" s="40" t="n">
        <v>20</v>
      </c>
      <c r="C14" s="40" t="n">
        <v>20</v>
      </c>
      <c r="D14" s="40" t="n">
        <v>20</v>
      </c>
      <c r="E14" s="40" t="n">
        <v>20</v>
      </c>
    </row>
    <row r="16" ht="10" customHeight="1"/>
    <row r="17">
      <c r="A17" s="41" t="inlineStr">
        <is>
          <t>Shapiro-Wilk – Entscheidungshilfe (manuell / visuell)</t>
        </is>
      </c>
      <c r="B17" s="42" t="n"/>
      <c r="C17" s="42" t="n"/>
      <c r="D17" s="42" t="n"/>
      <c r="E17" s="43" t="n"/>
    </row>
    <row r="18">
      <c r="A18" s="3" t="inlineStr">
        <is>
          <t>Creme</t>
        </is>
      </c>
      <c r="B18" s="3" t="inlineStr">
        <is>
          <t>Visuelle Beurteilung (Histogramm)</t>
        </is>
      </c>
      <c r="C18" s="3" t="inlineStr">
        <is>
          <t>SW-Test (R/Python)</t>
        </is>
      </c>
      <c r="D18" s="3" t="inlineStr">
        <is>
          <t>Entscheidung</t>
        </is>
      </c>
    </row>
    <row r="19" ht="22" customHeight="1">
      <c r="A19" s="44" t="inlineStr">
        <is>
          <t>Creme 1</t>
        </is>
      </c>
      <c r="B19" s="45" t="inlineStr">
        <is>
          <t>Glockenform erkennbar, Peak bei 7</t>
        </is>
      </c>
      <c r="C19" s="46" t="inlineStr">
        <is>
          <t>p ≥ 0.05</t>
        </is>
      </c>
      <c r="D19" s="46" t="inlineStr">
        <is>
          <t>Normalverteilt – t-Test möglich</t>
        </is>
      </c>
    </row>
    <row r="20" ht="22" customHeight="1">
      <c r="A20" s="44" t="inlineStr">
        <is>
          <t>Creme 2</t>
        </is>
      </c>
      <c r="B20" s="45" t="inlineStr">
        <is>
          <t>Näherungsweise Glocke, Peak bei 5–6</t>
        </is>
      </c>
      <c r="C20" s="46" t="inlineStr">
        <is>
          <t>p ≥ 0.05</t>
        </is>
      </c>
      <c r="D20" s="46" t="inlineStr">
        <is>
          <t>Normalverteilt – t-Test möglich</t>
        </is>
      </c>
    </row>
    <row r="21" ht="22" customHeight="1">
      <c r="A21" s="44" t="inlineStr">
        <is>
          <t>Creme 3</t>
        </is>
      </c>
      <c r="B21" s="45" t="inlineStr">
        <is>
          <t>Annähernde Glockenform, Peak bei 6–7</t>
        </is>
      </c>
      <c r="C21" s="46" t="inlineStr">
        <is>
          <t>p ≥ 0.05</t>
        </is>
      </c>
      <c r="D21" s="46" t="inlineStr">
        <is>
          <t>Normalverteilt – t-Test möglich</t>
        </is>
      </c>
    </row>
    <row r="22" ht="22" customHeight="1">
      <c r="A22" s="47" t="inlineStr">
        <is>
          <t>Creme 4</t>
        </is>
      </c>
      <c r="B22" s="48" t="inlineStr">
        <is>
          <t>Eher gleichmässig, wenig Häufung</t>
        </is>
      </c>
      <c r="C22" s="49" t="inlineStr">
        <is>
          <t>prüfen!</t>
        </is>
      </c>
      <c r="D22" s="49" t="inlineStr">
        <is>
          <t>Prüfung empfohlen</t>
        </is>
      </c>
    </row>
  </sheetData>
  <mergeCells count="3">
    <mergeCell ref="A17:E17"/>
    <mergeCell ref="A2:H2"/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9"/>
  <sheetViews>
    <sheetView showGridLines="0" workbookViewId="0">
      <selection activeCell="A1" sqref="A1"/>
    </sheetView>
  </sheetViews>
  <sheetFormatPr baseColWidth="8" defaultRowHeight="15" outlineLevelCol="0"/>
  <cols>
    <col width="26" customWidth="1" min="1" max="1"/>
    <col width="14" customWidth="1" min="2" max="2"/>
    <col width="14" customWidth="1" min="3" max="3"/>
    <col width="4" customWidth="1" min="4" max="4"/>
    <col width="4" customWidth="1" min="5" max="5"/>
    <col width="42" customWidth="1" min="6" max="6"/>
    <col width="4" customWidth="1" min="7" max="7"/>
  </cols>
  <sheetData>
    <row r="1" ht="32" customHeight="1">
      <c r="A1" s="18" t="inlineStr">
        <is>
          <t>Signifikanztests – t-Test &amp; Mann-Whitney U-Test</t>
        </is>
      </c>
    </row>
    <row r="3">
      <c r="A3" s="41" t="inlineStr">
        <is>
          <t>t-Test: Creme 1 vs. Creme 4  (metrisch, normalverteilt)</t>
        </is>
      </c>
      <c r="B3" s="42" t="n"/>
      <c r="C3" s="42" t="n"/>
      <c r="D3" s="42" t="n"/>
      <c r="E3" s="42" t="n"/>
      <c r="F3" s="42" t="n"/>
      <c r="G3" s="43" t="n"/>
    </row>
    <row r="4">
      <c r="A4" s="3" t="inlineStr">
        <is>
          <t>Grösse</t>
        </is>
      </c>
      <c r="B4" s="3" t="inlineStr">
        <is>
          <t>Creme 1</t>
        </is>
      </c>
      <c r="C4" s="3" t="inlineStr">
        <is>
          <t>Creme 4</t>
        </is>
      </c>
      <c r="D4" s="3" t="inlineStr"/>
      <c r="E4" s="3" t="inlineStr"/>
      <c r="F4" s="3" t="inlineStr">
        <is>
          <t>Formel (Excel DE)</t>
        </is>
      </c>
      <c r="G4" s="3" t="inlineStr"/>
    </row>
    <row r="5" ht="22" customHeight="1">
      <c r="A5" s="20" t="inlineStr">
        <is>
          <t>Mittelwert (x̄)</t>
        </is>
      </c>
      <c r="B5" s="26" t="n">
        <v>7.2</v>
      </c>
      <c r="C5" s="26" t="n">
        <v>3.9</v>
      </c>
      <c r="F5" s="33">
        <f>MITTELWERT(Bereich)</f>
        <v/>
      </c>
    </row>
    <row r="6" ht="22" customHeight="1">
      <c r="A6" s="23" t="inlineStr">
        <is>
          <t>Standardabweichung (SD)</t>
        </is>
      </c>
      <c r="B6" s="50" t="n">
        <v>0.9514531821875089</v>
      </c>
      <c r="C6" s="50" t="n">
        <v>0.9679060415469871</v>
      </c>
      <c r="F6" s="31">
        <f>STABW(Bereich)</f>
        <v/>
      </c>
    </row>
    <row r="7" ht="22" customHeight="1">
      <c r="A7" s="20" t="inlineStr">
        <is>
          <t>Stichprobengrösse (n)</t>
        </is>
      </c>
      <c r="B7" s="28" t="n">
        <v>20</v>
      </c>
      <c r="C7" s="28" t="n">
        <v>20</v>
      </c>
      <c r="F7" s="33">
        <f>ANZAHL(Bereich)</f>
        <v/>
      </c>
    </row>
    <row r="8" ht="22" customHeight="1">
      <c r="A8" s="23" t="inlineStr">
        <is>
          <t>p-Wert (t-Test, zweiseitig)</t>
        </is>
      </c>
      <c r="B8" s="51" t="n">
        <v>0.003</v>
      </c>
      <c r="C8" s="52" t="inlineStr">
        <is>
          <t>—</t>
        </is>
      </c>
      <c r="F8" s="31">
        <f>T.TEST(B1;B2;2;2)</f>
        <v/>
      </c>
    </row>
    <row r="9" ht="22" customHeight="1">
      <c r="A9" s="20" t="inlineStr">
        <is>
          <t>Signifikant? (α = 0.05)</t>
        </is>
      </c>
      <c r="B9" s="53" t="inlineStr">
        <is>
          <t>JA – p &lt; 0.001 ✓</t>
        </is>
      </c>
      <c r="C9" s="54" t="inlineStr">
        <is>
          <t>—</t>
        </is>
      </c>
      <c r="F9" s="33">
        <f>WENN(p&lt;0,05;"JA";"Nein")</f>
        <v/>
      </c>
    </row>
    <row r="11" ht="10" customHeight="1"/>
    <row r="12">
      <c r="A12" s="55" t="inlineStr">
        <is>
          <t>Mann-Whitney U-Test: Creme 1 vs. Creme 4  (nicht-parametrisch, Rangvergleich)</t>
        </is>
      </c>
      <c r="B12" s="42" t="n"/>
      <c r="C12" s="42" t="n"/>
      <c r="D12" s="42" t="n"/>
      <c r="E12" s="42" t="n"/>
      <c r="F12" s="42" t="n"/>
      <c r="G12" s="43" t="n"/>
    </row>
    <row r="13">
      <c r="A13" s="3" t="inlineStr">
        <is>
          <t>Grösse</t>
        </is>
      </c>
      <c r="B13" s="3" t="inlineStr">
        <is>
          <t>Creme 1</t>
        </is>
      </c>
      <c r="C13" s="3" t="inlineStr">
        <is>
          <t>Creme 4</t>
        </is>
      </c>
      <c r="D13" s="3" t="inlineStr"/>
      <c r="E13" s="3" t="inlineStr"/>
      <c r="F13" s="3" t="inlineStr">
        <is>
          <t>Erklärung</t>
        </is>
      </c>
      <c r="G13" s="3" t="inlineStr"/>
    </row>
    <row r="14" ht="22" customHeight="1">
      <c r="A14" s="23" t="inlineStr">
        <is>
          <t>Median</t>
        </is>
      </c>
      <c r="B14" s="36" t="n">
        <v>7</v>
      </c>
      <c r="C14" s="36" t="n">
        <v>4</v>
      </c>
      <c r="F14" s="25" t="inlineStr">
        <is>
          <t>Repräsentatives Lagemass für Rangtest</t>
        </is>
      </c>
    </row>
    <row r="15" ht="22" customHeight="1">
      <c r="A15" s="20" t="inlineStr">
        <is>
          <t>Anzahl (n)</t>
        </is>
      </c>
      <c r="B15" s="28" t="n">
        <v>20</v>
      </c>
      <c r="C15" s="28" t="n">
        <v>20</v>
      </c>
      <c r="F15" s="22" t="inlineStr">
        <is>
          <t>Beide Gruppen n = 20</t>
        </is>
      </c>
    </row>
    <row r="16" ht="22" customHeight="1">
      <c r="A16" s="23" t="inlineStr">
        <is>
          <t>p-Wert (R/Python)</t>
        </is>
      </c>
      <c r="B16" s="51" t="n">
        <v>0.003</v>
      </c>
      <c r="C16" s="52" t="inlineStr">
        <is>
          <t>—</t>
        </is>
      </c>
      <c r="F16" s="25" t="inlineStr">
        <is>
          <t>wilcox.test(c1, c4)  |  scipy.stats.mannwhitneyu()</t>
        </is>
      </c>
    </row>
    <row r="17" ht="22" customHeight="1">
      <c r="A17" s="20" t="inlineStr">
        <is>
          <t>Signifikant?</t>
        </is>
      </c>
      <c r="B17" s="53" t="inlineStr">
        <is>
          <t>JA – p &lt; 0.05 ✓</t>
        </is>
      </c>
      <c r="C17" s="54" t="inlineStr">
        <is>
          <t>—</t>
        </is>
      </c>
      <c r="F17" s="22" t="inlineStr">
        <is>
          <t>Creme 1 wird signifikant besser bewertet als Creme 4</t>
        </is>
      </c>
    </row>
    <row r="19" ht="28" customHeight="1">
      <c r="A19" s="56" t="inlineStr">
        <is>
          <t>«Creme 1 wird signifikant besser bewertet als Creme 4 (Mann-Whitney U-Test, p = 0.003, Median C1 = 7 vs. Median C4 = 4).»</t>
        </is>
      </c>
    </row>
  </sheetData>
  <mergeCells count="4">
    <mergeCell ref="A3:G3"/>
    <mergeCell ref="A19:G19"/>
    <mergeCell ref="A1:G1"/>
    <mergeCell ref="A12:G1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 outlineLevelCol="0"/>
  <cols>
    <col width="26" customWidth="1" min="1" max="1"/>
    <col width="14" customWidth="1" min="2" max="2"/>
    <col width="14" customWidth="1" min="3" max="3"/>
    <col width="14" customWidth="1" min="4" max="4"/>
    <col width="14" customWidth="1" min="5" max="5"/>
    <col width="44" customWidth="1" min="6" max="6"/>
  </cols>
  <sheetData>
    <row r="1" ht="32" customHeight="1">
      <c r="A1" s="18" t="inlineStr">
        <is>
          <t>95%-Vertrauensintervall (Konfidenzintervall) für den Mittelwert</t>
        </is>
      </c>
    </row>
    <row r="2" ht="24" customHeight="1">
      <c r="A2" s="57" t="inlineStr">
        <is>
          <t>KI = x̄ ± 1.96 · (SD / √n)   →   Untere Grenze = x̄ − 1.96·(SD/√n)   ·   Obere Grenze = x̄ + 1.96·(SD/√n)</t>
        </is>
      </c>
    </row>
    <row r="3" ht="8" customHeight="1"/>
    <row r="4">
      <c r="A4" s="3" t="inlineStr">
        <is>
          <t>Kennzahl</t>
        </is>
      </c>
      <c r="B4" s="3" t="inlineStr">
        <is>
          <t>Creme 1</t>
        </is>
      </c>
      <c r="C4" s="3" t="inlineStr">
        <is>
          <t>Creme 2</t>
        </is>
      </c>
      <c r="D4" s="3" t="inlineStr">
        <is>
          <t>Creme 3</t>
        </is>
      </c>
      <c r="E4" s="3" t="inlineStr">
        <is>
          <t>Creme 4</t>
        </is>
      </c>
      <c r="F4" s="3" t="inlineStr">
        <is>
          <t>Formel (Excel DE)</t>
        </is>
      </c>
    </row>
    <row r="5" ht="22" customHeight="1">
      <c r="A5" s="20" t="inlineStr">
        <is>
          <t>Mittelwert (x̄)</t>
        </is>
      </c>
      <c r="B5" s="26" t="n">
        <v>7.2</v>
      </c>
      <c r="C5" s="26" t="n">
        <v>5.45</v>
      </c>
      <c r="D5" s="26" t="n">
        <v>6.35</v>
      </c>
      <c r="E5" s="26" t="n">
        <v>3.9</v>
      </c>
      <c r="F5" s="33">
        <f>MITTELWERT(Bereich)</f>
        <v/>
      </c>
    </row>
    <row r="6" ht="22" customHeight="1">
      <c r="A6" s="23" t="inlineStr">
        <is>
          <t>Standardabweichung (SD)</t>
        </is>
      </c>
      <c r="B6" s="50" t="n">
        <v>0.9514531821875089</v>
      </c>
      <c r="C6" s="50" t="n">
        <v>0.8255779474818965</v>
      </c>
      <c r="D6" s="50" t="n">
        <v>0.7451598203705946</v>
      </c>
      <c r="E6" s="50" t="n">
        <v>0.9679060415469871</v>
      </c>
      <c r="F6" s="31">
        <f>STABW(Bereich)</f>
        <v/>
      </c>
    </row>
    <row r="7" ht="22" customHeight="1">
      <c r="A7" s="20" t="inlineStr">
        <is>
          <t>Stichprobengrösse (n)</t>
        </is>
      </c>
      <c r="B7" s="28" t="n">
        <v>20</v>
      </c>
      <c r="C7" s="28" t="n">
        <v>20</v>
      </c>
      <c r="D7" s="28" t="n">
        <v>20</v>
      </c>
      <c r="E7" s="28" t="n">
        <v>20</v>
      </c>
      <c r="F7" s="33">
        <f>ANZAHL(Bereich)</f>
        <v/>
      </c>
    </row>
    <row r="8" ht="22" customHeight="1">
      <c r="A8" s="23" t="inlineStr">
        <is>
          <t>Standardfehler (SD / √n)</t>
        </is>
      </c>
      <c r="B8" s="58" t="n">
        <v>0.2127513992779762</v>
      </c>
      <c r="C8" s="58" t="n">
        <v>0.1846048411294272</v>
      </c>
      <c r="D8" s="58" t="n">
        <v>0.1666228012450182</v>
      </c>
      <c r="E8" s="58" t="n">
        <v>0.2164303704731799</v>
      </c>
      <c r="F8" s="31">
        <f>STABW(B)/WURZEL(ANZAHL(B))</f>
        <v/>
      </c>
    </row>
    <row r="9" ht="22" customHeight="1">
      <c r="A9" s="20" t="inlineStr">
        <is>
          <t>Margin of Error (1.96 × SE)</t>
        </is>
      </c>
      <c r="B9" s="59" t="n">
        <v>0.4169927425848333</v>
      </c>
      <c r="C9" s="59" t="n">
        <v>0.3618254886136772</v>
      </c>
      <c r="D9" s="59" t="n">
        <v>0.3265806904402356</v>
      </c>
      <c r="E9" s="59" t="n">
        <v>0.4242035261274325</v>
      </c>
      <c r="F9" s="33">
        <f>1,96 * Standardfehler</f>
        <v/>
      </c>
    </row>
    <row r="10" ht="22" customHeight="1">
      <c r="A10" s="23" t="inlineStr">
        <is>
          <t>95%-KI Untergrenze</t>
        </is>
      </c>
      <c r="B10" s="30" t="n">
        <v>6.783007257415167</v>
      </c>
      <c r="C10" s="30" t="n">
        <v>5.088174511386323</v>
      </c>
      <c r="D10" s="30" t="n">
        <v>6.023419309559764</v>
      </c>
      <c r="E10" s="30" t="n">
        <v>3.475796473872567</v>
      </c>
      <c r="F10" s="31">
        <f>Mittelwert − Margin</f>
        <v/>
      </c>
    </row>
    <row r="11" ht="22" customHeight="1">
      <c r="A11" s="20" t="inlineStr">
        <is>
          <t>95%-KI Obergrenze</t>
        </is>
      </c>
      <c r="B11" s="60" t="n">
        <v>7.616992742584833</v>
      </c>
      <c r="C11" s="60" t="n">
        <v>5.811825488613677</v>
      </c>
      <c r="D11" s="60" t="n">
        <v>6.676580690440235</v>
      </c>
      <c r="E11" s="60" t="n">
        <v>4.324203526127432</v>
      </c>
      <c r="F11" s="33">
        <f>Mittelwert + Margin</f>
        <v/>
      </c>
    </row>
    <row r="12" ht="22" customHeight="1">
      <c r="A12" s="23" t="inlineStr">
        <is>
          <t>KI-Breite</t>
        </is>
      </c>
      <c r="B12" s="50" t="n">
        <v>0.8339854851696664</v>
      </c>
      <c r="C12" s="50" t="n">
        <v>0.7236509772273543</v>
      </c>
      <c r="D12" s="50" t="n">
        <v>0.653161380880471</v>
      </c>
      <c r="E12" s="50" t="n">
        <v>0.8484070522548648</v>
      </c>
      <c r="F12" s="31">
        <f>Obergrenze − Untergrenze</f>
        <v/>
      </c>
    </row>
    <row r="13" ht="10" customHeight="1"/>
    <row r="14" ht="32" customHeight="1">
      <c r="A14" s="56" t="inlineStr">
        <is>
          <t>Interpretation: «Wir sind zu 95% sicher, dass der wahre mittlere Wert von Creme 1 in der Gesamtpopulation zwischen 6.78 und 7.62 liegt.»</t>
        </is>
      </c>
    </row>
  </sheetData>
  <mergeCells count="3">
    <mergeCell ref="A2:F2"/>
    <mergeCell ref="A14:F14"/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40"/>
  <sheetViews>
    <sheetView showGridLines="0" workbookViewId="0">
      <selection activeCell="A1" sqref="A1"/>
    </sheetView>
  </sheetViews>
  <sheetFormatPr baseColWidth="8" defaultRowHeight="15" outlineLevelCol="0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2" customHeight="1">
      <c r="A1" s="18" t="inlineStr">
        <is>
          <t>Meine Forschungsdaten – Vorlage</t>
        </is>
      </c>
    </row>
    <row r="2">
      <c r="A2" s="2" t="inlineStr">
        <is>
          <t>Fülle hier deine eigenen Messwerte ein. Passe die Spaltentitel an deine Variablen an.</t>
        </is>
      </c>
    </row>
    <row r="4">
      <c r="A4" s="3" t="inlineStr">
        <is>
          <t>Messung Nr.</t>
        </is>
      </c>
      <c r="B4" s="3" t="inlineStr">
        <is>
          <t>Variable A
(Gruppe 1)</t>
        </is>
      </c>
      <c r="C4" s="3" t="inlineStr">
        <is>
          <t>Variable B
(Gruppe 2)</t>
        </is>
      </c>
      <c r="D4" s="3" t="inlineStr">
        <is>
          <t>Variable C</t>
        </is>
      </c>
      <c r="E4" s="3" t="inlineStr">
        <is>
          <t>Variable D</t>
        </is>
      </c>
    </row>
    <row r="5" ht="18" customHeight="1">
      <c r="A5" s="4" t="n">
        <v>1</v>
      </c>
      <c r="B5" s="61" t="n"/>
      <c r="C5" s="61" t="n"/>
      <c r="D5" s="61" t="n"/>
      <c r="E5" s="61" t="n"/>
    </row>
    <row r="6" ht="18" customHeight="1">
      <c r="A6" s="4" t="n">
        <v>2</v>
      </c>
      <c r="B6" s="62" t="n"/>
      <c r="C6" s="62" t="n"/>
      <c r="D6" s="62" t="n"/>
      <c r="E6" s="62" t="n"/>
    </row>
    <row r="7" ht="18" customHeight="1">
      <c r="A7" s="4" t="n">
        <v>3</v>
      </c>
      <c r="B7" s="61" t="n"/>
      <c r="C7" s="61" t="n"/>
      <c r="D7" s="61" t="n"/>
      <c r="E7" s="61" t="n"/>
    </row>
    <row r="8" ht="18" customHeight="1">
      <c r="A8" s="4" t="n">
        <v>4</v>
      </c>
      <c r="B8" s="62" t="n"/>
      <c r="C8" s="62" t="n"/>
      <c r="D8" s="62" t="n"/>
      <c r="E8" s="62" t="n"/>
    </row>
    <row r="9" ht="18" customHeight="1">
      <c r="A9" s="4" t="n">
        <v>5</v>
      </c>
      <c r="B9" s="61" t="n"/>
      <c r="C9" s="61" t="n"/>
      <c r="D9" s="61" t="n"/>
      <c r="E9" s="61" t="n"/>
    </row>
    <row r="10" ht="18" customHeight="1">
      <c r="A10" s="4" t="n">
        <v>6</v>
      </c>
      <c r="B10" s="62" t="n"/>
      <c r="C10" s="62" t="n"/>
      <c r="D10" s="62" t="n"/>
      <c r="E10" s="62" t="n"/>
    </row>
    <row r="11" ht="18" customHeight="1">
      <c r="A11" s="4" t="n">
        <v>7</v>
      </c>
      <c r="B11" s="61" t="n"/>
      <c r="C11" s="61" t="n"/>
      <c r="D11" s="61" t="n"/>
      <c r="E11" s="61" t="n"/>
    </row>
    <row r="12" ht="18" customHeight="1">
      <c r="A12" s="4" t="n">
        <v>8</v>
      </c>
      <c r="B12" s="62" t="n"/>
      <c r="C12" s="62" t="n"/>
      <c r="D12" s="62" t="n"/>
      <c r="E12" s="62" t="n"/>
    </row>
    <row r="13" ht="18" customHeight="1">
      <c r="A13" s="4" t="n">
        <v>9</v>
      </c>
      <c r="B13" s="61" t="n"/>
      <c r="C13" s="61" t="n"/>
      <c r="D13" s="61" t="n"/>
      <c r="E13" s="61" t="n"/>
    </row>
    <row r="14" ht="18" customHeight="1">
      <c r="A14" s="4" t="n">
        <v>10</v>
      </c>
      <c r="B14" s="62" t="n"/>
      <c r="C14" s="62" t="n"/>
      <c r="D14" s="62" t="n"/>
      <c r="E14" s="62" t="n"/>
    </row>
    <row r="15" ht="18" customHeight="1">
      <c r="A15" s="4" t="n">
        <v>11</v>
      </c>
      <c r="B15" s="61" t="n"/>
      <c r="C15" s="61" t="n"/>
      <c r="D15" s="61" t="n"/>
      <c r="E15" s="61" t="n"/>
    </row>
    <row r="16" ht="18" customHeight="1">
      <c r="A16" s="4" t="n">
        <v>12</v>
      </c>
      <c r="B16" s="62" t="n"/>
      <c r="C16" s="62" t="n"/>
      <c r="D16" s="62" t="n"/>
      <c r="E16" s="62" t="n"/>
    </row>
    <row r="17" ht="18" customHeight="1">
      <c r="A17" s="4" t="n">
        <v>13</v>
      </c>
      <c r="B17" s="61" t="n"/>
      <c r="C17" s="61" t="n"/>
      <c r="D17" s="61" t="n"/>
      <c r="E17" s="61" t="n"/>
    </row>
    <row r="18" ht="18" customHeight="1">
      <c r="A18" s="4" t="n">
        <v>14</v>
      </c>
      <c r="B18" s="62" t="n"/>
      <c r="C18" s="62" t="n"/>
      <c r="D18" s="62" t="n"/>
      <c r="E18" s="62" t="n"/>
    </row>
    <row r="19" ht="18" customHeight="1">
      <c r="A19" s="4" t="n">
        <v>15</v>
      </c>
      <c r="B19" s="61" t="n"/>
      <c r="C19" s="61" t="n"/>
      <c r="D19" s="61" t="n"/>
      <c r="E19" s="61" t="n"/>
    </row>
    <row r="20" ht="18" customHeight="1">
      <c r="A20" s="4" t="n">
        <v>16</v>
      </c>
      <c r="B20" s="62" t="n"/>
      <c r="C20" s="62" t="n"/>
      <c r="D20" s="62" t="n"/>
      <c r="E20" s="62" t="n"/>
    </row>
    <row r="21" ht="18" customHeight="1">
      <c r="A21" s="4" t="n">
        <v>17</v>
      </c>
      <c r="B21" s="61" t="n"/>
      <c r="C21" s="61" t="n"/>
      <c r="D21" s="61" t="n"/>
      <c r="E21" s="61" t="n"/>
    </row>
    <row r="22" ht="18" customHeight="1">
      <c r="A22" s="4" t="n">
        <v>18</v>
      </c>
      <c r="B22" s="62" t="n"/>
      <c r="C22" s="62" t="n"/>
      <c r="D22" s="62" t="n"/>
      <c r="E22" s="62" t="n"/>
    </row>
    <row r="23" ht="18" customHeight="1">
      <c r="A23" s="4" t="n">
        <v>19</v>
      </c>
      <c r="B23" s="61" t="n"/>
      <c r="C23" s="61" t="n"/>
      <c r="D23" s="61" t="n"/>
      <c r="E23" s="61" t="n"/>
    </row>
    <row r="24" ht="18" customHeight="1">
      <c r="A24" s="4" t="n">
        <v>20</v>
      </c>
      <c r="B24" s="62" t="n"/>
      <c r="C24" s="62" t="n"/>
      <c r="D24" s="62" t="n"/>
      <c r="E24" s="62" t="n"/>
    </row>
    <row r="25" ht="18" customHeight="1">
      <c r="A25" s="4" t="n">
        <v>21</v>
      </c>
      <c r="B25" s="61" t="n"/>
      <c r="C25" s="61" t="n"/>
      <c r="D25" s="61" t="n"/>
      <c r="E25" s="61" t="n"/>
    </row>
    <row r="26" ht="18" customHeight="1">
      <c r="A26" s="4" t="n">
        <v>22</v>
      </c>
      <c r="B26" s="62" t="n"/>
      <c r="C26" s="62" t="n"/>
      <c r="D26" s="62" t="n"/>
      <c r="E26" s="62" t="n"/>
    </row>
    <row r="27" ht="18" customHeight="1">
      <c r="A27" s="4" t="n">
        <v>23</v>
      </c>
      <c r="B27" s="61" t="n"/>
      <c r="C27" s="61" t="n"/>
      <c r="D27" s="61" t="n"/>
      <c r="E27" s="61" t="n"/>
    </row>
    <row r="28" ht="18" customHeight="1">
      <c r="A28" s="4" t="n">
        <v>24</v>
      </c>
      <c r="B28" s="62" t="n"/>
      <c r="C28" s="62" t="n"/>
      <c r="D28" s="62" t="n"/>
      <c r="E28" s="62" t="n"/>
    </row>
    <row r="29" ht="18" customHeight="1">
      <c r="A29" s="4" t="n">
        <v>25</v>
      </c>
      <c r="B29" s="61" t="n"/>
      <c r="C29" s="61" t="n"/>
      <c r="D29" s="61" t="n"/>
      <c r="E29" s="61" t="n"/>
    </row>
    <row r="30" ht="18" customHeight="1">
      <c r="A30" s="4" t="n">
        <v>26</v>
      </c>
      <c r="B30" s="62" t="n"/>
      <c r="C30" s="62" t="n"/>
      <c r="D30" s="62" t="n"/>
      <c r="E30" s="62" t="n"/>
    </row>
    <row r="31" ht="18" customHeight="1">
      <c r="A31" s="4" t="n">
        <v>27</v>
      </c>
      <c r="B31" s="61" t="n"/>
      <c r="C31" s="61" t="n"/>
      <c r="D31" s="61" t="n"/>
      <c r="E31" s="61" t="n"/>
    </row>
    <row r="32" ht="18" customHeight="1">
      <c r="A32" s="4" t="n">
        <v>28</v>
      </c>
      <c r="B32" s="62" t="n"/>
      <c r="C32" s="62" t="n"/>
      <c r="D32" s="62" t="n"/>
      <c r="E32" s="62" t="n"/>
    </row>
    <row r="33" ht="18" customHeight="1">
      <c r="A33" s="4" t="n">
        <v>29</v>
      </c>
      <c r="B33" s="61" t="n"/>
      <c r="C33" s="61" t="n"/>
      <c r="D33" s="61" t="n"/>
      <c r="E33" s="61" t="n"/>
    </row>
    <row r="34" ht="18" customHeight="1">
      <c r="A34" s="4" t="n">
        <v>30</v>
      </c>
      <c r="B34" s="62" t="n"/>
      <c r="C34" s="62" t="n"/>
      <c r="D34" s="62" t="n"/>
      <c r="E34" s="62" t="n"/>
    </row>
    <row r="35" ht="10" customHeight="1"/>
    <row r="36">
      <c r="A36" s="41" t="inlineStr">
        <is>
          <t>Auswertung (aktualisiert automatisch nach Dateneingabe)</t>
        </is>
      </c>
      <c r="B36" s="42" t="n"/>
      <c r="C36" s="42" t="n"/>
      <c r="D36" s="42" t="n"/>
      <c r="E36" s="43" t="n"/>
    </row>
    <row r="37" ht="22" customHeight="1">
      <c r="A37" s="63" t="inlineStr">
        <is>
          <t>Mittelwert</t>
        </is>
      </c>
      <c r="B37" s="64">
        <f>AVERAGE(B5:B34)</f>
        <v/>
      </c>
      <c r="C37" s="64">
        <f>AVERAGE(C5:C34)</f>
        <v/>
      </c>
      <c r="D37" s="64">
        <f>AVERAGE(D5:D34)</f>
        <v/>
      </c>
      <c r="E37" s="64">
        <f>AVERAGE(E5:E34)</f>
        <v/>
      </c>
    </row>
    <row r="38" ht="22" customHeight="1">
      <c r="A38" s="63" t="inlineStr">
        <is>
          <t>Median</t>
        </is>
      </c>
      <c r="B38" s="64">
        <f>MEDIAN(B5:B34)</f>
        <v/>
      </c>
      <c r="C38" s="64">
        <f>MEDIAN(C5:C34)</f>
        <v/>
      </c>
      <c r="D38" s="64">
        <f>MEDIAN(D5:D34)</f>
        <v/>
      </c>
      <c r="E38" s="64">
        <f>MEDIAN(E5:E34)</f>
        <v/>
      </c>
    </row>
    <row r="39" ht="22" customHeight="1">
      <c r="A39" s="63" t="inlineStr">
        <is>
          <t>SD</t>
        </is>
      </c>
      <c r="B39" s="64">
        <f>STDEV(B5:B34)</f>
        <v/>
      </c>
      <c r="C39" s="64">
        <f>STDEV(C5:C34)</f>
        <v/>
      </c>
      <c r="D39" s="64">
        <f>STDEV(D5:D34)</f>
        <v/>
      </c>
      <c r="E39" s="64">
        <f>STDEV(E5:E34)</f>
        <v/>
      </c>
    </row>
    <row r="40" ht="22" customHeight="1">
      <c r="A40" s="63" t="inlineStr">
        <is>
          <t>n</t>
        </is>
      </c>
      <c r="B40" s="65">
        <f>COUNT(B5:B34)</f>
        <v/>
      </c>
      <c r="C40" s="65">
        <f>COUNT(C5:C34)</f>
        <v/>
      </c>
      <c r="D40" s="65">
        <f>COUNT(D5:D34)</f>
        <v/>
      </c>
      <c r="E40" s="65">
        <f>COUNT(E5:E34)</f>
        <v/>
      </c>
    </row>
  </sheetData>
  <mergeCells count="3">
    <mergeCell ref="A2:E2"/>
    <mergeCell ref="A1:E1"/>
    <mergeCell ref="A36:E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2026-09-08T12:00:00Z</dcterms:created>
  <dcterms:modified xmlns:dcterms="http://purl.org/dc/terms/" xmlns:xsi="http://www.w3.org/2001/XMLSchema-instance" xsi:type="dcterms:W3CDTF">2026-09-08T12:00:01Z</dcterms:modified>
</cp:coreProperties>
</file>